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 tabRatio="989" activeTab="1"/>
  </bookViews>
  <sheets>
    <sheet name="MŠ Závodu míru" sheetId="1" r:id="rId1"/>
    <sheet name="Opravy budovy" sheetId="2" r:id="rId2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1" i="1"/>
  <c r="D140"/>
  <c r="D133"/>
  <c r="D127"/>
  <c r="D122"/>
  <c r="D110"/>
  <c r="D101"/>
  <c r="D95"/>
  <c r="D88"/>
  <c r="E64"/>
  <c r="E63"/>
  <c r="E62"/>
  <c r="D54"/>
  <c r="D53"/>
  <c r="D52"/>
  <c r="C51"/>
  <c r="B51"/>
  <c r="D51" s="1"/>
  <c r="D49"/>
  <c r="D48"/>
  <c r="C47"/>
  <c r="D47" s="1"/>
  <c r="C46"/>
  <c r="D46" s="1"/>
  <c r="C45"/>
  <c r="B45"/>
  <c r="D45" s="1"/>
  <c r="D43"/>
  <c r="D42"/>
  <c r="C41"/>
  <c r="B41"/>
  <c r="D41" s="1"/>
  <c r="D39"/>
  <c r="D36"/>
  <c r="C36"/>
  <c r="B36"/>
  <c r="D34"/>
  <c r="C33"/>
  <c r="D33" s="1"/>
  <c r="C32"/>
  <c r="D32" s="1"/>
  <c r="C31"/>
  <c r="D31" s="1"/>
  <c r="C30"/>
  <c r="D30" s="1"/>
  <c r="D29"/>
  <c r="D28"/>
  <c r="C27"/>
  <c r="D27" s="1"/>
  <c r="C26"/>
  <c r="B26"/>
  <c r="D26" s="1"/>
  <c r="D24"/>
  <c r="D22"/>
  <c r="C20"/>
  <c r="D20" s="1"/>
  <c r="C18"/>
  <c r="D18" s="1"/>
  <c r="D17"/>
  <c r="C16"/>
  <c r="D16" s="1"/>
  <c r="C15"/>
  <c r="D15" s="1"/>
  <c r="C14"/>
  <c r="D14" s="1"/>
  <c r="D12"/>
  <c r="D9"/>
  <c r="C9"/>
  <c r="B9"/>
  <c r="B57" s="1"/>
  <c r="C57" l="1"/>
  <c r="D57" s="1"/>
</calcChain>
</file>

<file path=xl/sharedStrings.xml><?xml version="1.0" encoding="utf-8"?>
<sst xmlns="http://schemas.openxmlformats.org/spreadsheetml/2006/main" count="122" uniqueCount="115">
  <si>
    <t>Organizace: Mateřská škola Nejdek, Závodu míru, příspěvková organizace</t>
  </si>
  <si>
    <t>Závodu míru 1247, 362 21 Nejdek, IČ : 73728977</t>
  </si>
  <si>
    <t>Návrh finančního plánu na rok 2020</t>
  </si>
  <si>
    <t>v tis. Kč</t>
  </si>
  <si>
    <t>rozpočet</t>
  </si>
  <si>
    <t>hlavní</t>
  </si>
  <si>
    <t>celkem</t>
  </si>
  <si>
    <t>KÚ</t>
  </si>
  <si>
    <t>činnost</t>
  </si>
  <si>
    <t>Náklady celkem:</t>
  </si>
  <si>
    <t>z toho:</t>
  </si>
  <si>
    <t>potraviny</t>
  </si>
  <si>
    <t>energie</t>
  </si>
  <si>
    <t>z toho: el.energie</t>
  </si>
  <si>
    <t>teplo</t>
  </si>
  <si>
    <t>plyn</t>
  </si>
  <si>
    <t>voda</t>
  </si>
  <si>
    <t>opravy a údržba</t>
  </si>
  <si>
    <t>odpisy</t>
  </si>
  <si>
    <t>mzdy a související odvody</t>
  </si>
  <si>
    <t>ostatní náklady</t>
  </si>
  <si>
    <t>z toho: spotřeba materiálu</t>
  </si>
  <si>
    <t>cestovné</t>
  </si>
  <si>
    <t>náklady na reprezentaci</t>
  </si>
  <si>
    <t>ostatní služby</t>
  </si>
  <si>
    <t>nákup DDHM, DDNM</t>
  </si>
  <si>
    <t>odvod zřizovateli z RF-investiční akce</t>
  </si>
  <si>
    <t>ONIV</t>
  </si>
  <si>
    <t>Výnosy celkem:</t>
  </si>
  <si>
    <t>výnosy za stravné</t>
  </si>
  <si>
    <t>služby</t>
  </si>
  <si>
    <t>z toho: úplata za vzdělávání</t>
  </si>
  <si>
    <t>použití fondů</t>
  </si>
  <si>
    <t>z toho: fond odměn</t>
  </si>
  <si>
    <t>rezervní fond (rozvoj společnosti)</t>
  </si>
  <si>
    <t>rezervní fond-odvod zřizovateli</t>
  </si>
  <si>
    <t>investiční fond</t>
  </si>
  <si>
    <t>provozní příspěvky</t>
  </si>
  <si>
    <t>z toho: příspěvky od KÚKK, MŠMT, mzdy,ONIV</t>
  </si>
  <si>
    <t>: příspěvky na provoz od zřizovatele</t>
  </si>
  <si>
    <t>příspěvky na odpisy</t>
  </si>
  <si>
    <t>Hospodářský výsledek</t>
  </si>
  <si>
    <t>Fondy</t>
  </si>
  <si>
    <t>konečný stav k 31.08.2019</t>
  </si>
  <si>
    <t>příděl z HV (pokrytí ztráty)</t>
  </si>
  <si>
    <t>Čerpání 2020</t>
  </si>
  <si>
    <t>konečný stav  k 31.12.2020</t>
  </si>
  <si>
    <t>fond odměn</t>
  </si>
  <si>
    <t>rezervní fond  (včetně daňové úspory)</t>
  </si>
  <si>
    <t>Komenář k finančnímu plánu:</t>
  </si>
  <si>
    <t>tis. Kč</t>
  </si>
  <si>
    <t>501 Spotřeba materiálu</t>
  </si>
  <si>
    <t>čistící a hygienické prostředky</t>
  </si>
  <si>
    <t>ostatní materiál (léky, klíče, PHM do sekačky, květiny,materiál na opravy a udržování)</t>
  </si>
  <si>
    <t>hračky, učební pomůcky, knihy, časopisy pro děti</t>
  </si>
  <si>
    <t>kancelářské potřeby</t>
  </si>
  <si>
    <t>inventář ŠJ  (doplnění nádobí)</t>
  </si>
  <si>
    <t>textil-utěrky,ručníky,povlečení</t>
  </si>
  <si>
    <t>odměny ceny pro děti</t>
  </si>
  <si>
    <t>osobní ochranné pracovní pomůcky</t>
  </si>
  <si>
    <t>Spotřeba materiálu celkem</t>
  </si>
  <si>
    <t>502 Spotřeba energií</t>
  </si>
  <si>
    <t>elektrická energie</t>
  </si>
  <si>
    <t>Spotřeba energií celkem</t>
  </si>
  <si>
    <t>503 Spotřeba ostatních neskladovatelných dodávek</t>
  </si>
  <si>
    <t>vodné</t>
  </si>
  <si>
    <t>Spotřeba ostatních neskladovatelných dodávek celkem</t>
  </si>
  <si>
    <t>511 Opravy a udržování</t>
  </si>
  <si>
    <t>revize, opravy běžného opotřebení</t>
  </si>
  <si>
    <t>3. etapa oprava střechy (největší díl střechy nad hospodářskou budovou)</t>
  </si>
  <si>
    <t>oprava vodovodního rozvodu + cirkulace</t>
  </si>
  <si>
    <t>oprava herních modulů na zahradě</t>
  </si>
  <si>
    <t>malování opadávající omítka (zjištění hygieny)</t>
  </si>
  <si>
    <t>Opravy a udržování celkem</t>
  </si>
  <si>
    <t>518 Služby</t>
  </si>
  <si>
    <t>poštovné</t>
  </si>
  <si>
    <t>telekomunikační služby</t>
  </si>
  <si>
    <t>svoz odpadů</t>
  </si>
  <si>
    <t>deratizace - dezinsekce</t>
  </si>
  <si>
    <t>zpracování účetní a mzdové agendy</t>
  </si>
  <si>
    <t>služby PO + BOZP</t>
  </si>
  <si>
    <t>softwarové služby</t>
  </si>
  <si>
    <t>bankovní poplatky</t>
  </si>
  <si>
    <t>Služby celkem</t>
  </si>
  <si>
    <t>525 Jiné sociální pojištění</t>
  </si>
  <si>
    <t>zákonné pojištění zaměstnanců - Kooperatvia</t>
  </si>
  <si>
    <t>Jiné sociální pojištění celkem</t>
  </si>
  <si>
    <t>527 Ostatní sociální náklady</t>
  </si>
  <si>
    <t>školení - vzdělávání</t>
  </si>
  <si>
    <t>Ostatní sociální náklady</t>
  </si>
  <si>
    <t>549 Jiné ostatní náklady</t>
  </si>
  <si>
    <t>přístřešek nad vstupní dveře</t>
  </si>
  <si>
    <t>Jiné ostatní náklady celkem</t>
  </si>
  <si>
    <t>558 DDNM, DDHM : drobný dlouhodobý hmotný majetek, drobný dlouhodobý nehmotný majetek</t>
  </si>
  <si>
    <t>hrnce,termonádoby do kuchyně</t>
  </si>
  <si>
    <t>postýlky do jedné třídy (zjištění hygieny)</t>
  </si>
  <si>
    <t>přenosné herní prvky na zahradu</t>
  </si>
  <si>
    <t>skříňky na lůžkoviny do tří tříd</t>
  </si>
  <si>
    <t>skříňka</t>
  </si>
  <si>
    <t>DDNM, DDHM celkem</t>
  </si>
  <si>
    <t>V Nejdku dne :  19.09.2019</t>
  </si>
  <si>
    <t>…………………………………………………</t>
  </si>
  <si>
    <t>Mgr. Martina Hašková  - ředitelka organizace</t>
  </si>
  <si>
    <t>Návrh na opravy v r. 2020</t>
  </si>
  <si>
    <t>Práce</t>
  </si>
  <si>
    <t>Předpokládaná cena</t>
  </si>
  <si>
    <t>Výše uvedené finanční prostředky nejsou obsaženy v návrhu finančního plánu na r. 2020.</t>
  </si>
  <si>
    <t>Přetrvávající závady většího rozsahu:</t>
  </si>
  <si>
    <t>…………………………………….</t>
  </si>
  <si>
    <t>Mgr. Martina Hašková</t>
  </si>
  <si>
    <t>ředitelka organizace</t>
  </si>
  <si>
    <t xml:space="preserve">Plot okolo MŠ - uhnilé oplocení, vypadaná podezdívka - hrozí vypadnutí sloupků. </t>
  </si>
  <si>
    <t xml:space="preserve">Odtokový kanál před vchodem do MŠ od kulturního domu - prosíme o vybudování odtokového kanálu před vstupem do </t>
  </si>
  <si>
    <t>MŠ- při dešti se s vodou dostávají do areálu odpadky a tekutiny od Metalisu a kulturního domu (vajgly, olej, benzín..)</t>
  </si>
  <si>
    <t>Nejdek, dne : .19.9.2019</t>
  </si>
</sst>
</file>

<file path=xl/styles.xml><?xml version="1.0" encoding="utf-8"?>
<styleSheet xmlns="http://schemas.openxmlformats.org/spreadsheetml/2006/main">
  <numFmts count="1">
    <numFmt numFmtId="164" formatCode="#,##0.00\ [$Kč-405];\-#,##0.00\ [$Kč-405]"/>
  </numFmts>
  <fonts count="1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rgb="FF000000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0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0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3" fontId="6" fillId="0" borderId="10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4" fillId="0" borderId="7" xfId="0" applyFont="1" applyBorder="1"/>
    <xf numFmtId="3" fontId="4" fillId="0" borderId="0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center"/>
    </xf>
    <xf numFmtId="0" fontId="2" fillId="2" borderId="0" xfId="0" applyFont="1" applyFill="1" applyBorder="1"/>
    <xf numFmtId="3" fontId="2" fillId="2" borderId="0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12" xfId="0" applyFont="1" applyBorder="1"/>
    <xf numFmtId="3" fontId="5" fillId="0" borderId="8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0" fontId="5" fillId="3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/>
    <xf numFmtId="0" fontId="2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wrapText="1"/>
    </xf>
    <xf numFmtId="0" fontId="0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7" xfId="0" applyFont="1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9" xfId="0" applyFont="1" applyBorder="1"/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5" fillId="0" borderId="0" xfId="0" applyFont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164" fontId="1" fillId="5" borderId="26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" fontId="0" fillId="0" borderId="0" xfId="0" applyNumberFormat="1" applyFont="1"/>
    <xf numFmtId="164" fontId="0" fillId="0" borderId="0" xfId="0" applyNumberFormat="1"/>
    <xf numFmtId="0" fontId="0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/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top" wrapText="1"/>
    </xf>
    <xf numFmtId="0" fontId="1" fillId="5" borderId="0" xfId="0" applyFont="1" applyFill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7"/>
  <sheetViews>
    <sheetView topLeftCell="A133" zoomScaleNormal="100" workbookViewId="0">
      <selection activeCell="G19" sqref="G19"/>
    </sheetView>
  </sheetViews>
  <sheetFormatPr defaultRowHeight="12.75"/>
  <cols>
    <col min="1" max="1" width="39.140625"/>
    <col min="2" max="2" width="18"/>
    <col min="3" max="3" width="19.85546875"/>
    <col min="4" max="4" width="19.5703125"/>
    <col min="5" max="5" width="14.28515625"/>
    <col min="6" max="6" width="8.7109375"/>
    <col min="7" max="7" width="11.7109375"/>
    <col min="8" max="1025" width="8.7109375"/>
  </cols>
  <sheetData>
    <row r="1" spans="1:6">
      <c r="A1" s="1" t="s">
        <v>0</v>
      </c>
    </row>
    <row r="2" spans="1:6">
      <c r="A2" t="s">
        <v>1</v>
      </c>
    </row>
    <row r="3" spans="1:6" ht="18">
      <c r="A3" s="2"/>
      <c r="B3" s="3" t="s">
        <v>2</v>
      </c>
    </row>
    <row r="5" spans="1:6" ht="16.5" customHeight="1">
      <c r="A5" s="1" t="s">
        <v>3</v>
      </c>
      <c r="B5" s="4"/>
      <c r="C5" s="4"/>
    </row>
    <row r="6" spans="1:6">
      <c r="A6" s="5"/>
      <c r="B6" s="6" t="s">
        <v>4</v>
      </c>
      <c r="C6" s="6" t="s">
        <v>5</v>
      </c>
      <c r="D6" s="6" t="s">
        <v>6</v>
      </c>
    </row>
    <row r="7" spans="1:6">
      <c r="A7" s="5"/>
      <c r="B7" s="6" t="s">
        <v>7</v>
      </c>
      <c r="C7" s="6" t="s">
        <v>8</v>
      </c>
      <c r="D7" s="6"/>
    </row>
    <row r="9" spans="1:6" ht="18">
      <c r="A9" s="7" t="s">
        <v>9</v>
      </c>
      <c r="B9" s="8">
        <f>B12+B14+B20+B26+B22+B24</f>
        <v>4365</v>
      </c>
      <c r="C9" s="8">
        <f>C12+C14+C20+C26+C22+C24</f>
        <v>2591</v>
      </c>
      <c r="D9" s="8">
        <f>D12+D14+D20+D26+D22+D24</f>
        <v>6956</v>
      </c>
      <c r="F9" s="1"/>
    </row>
    <row r="10" spans="1:6">
      <c r="A10" s="9" t="s">
        <v>10</v>
      </c>
      <c r="B10" s="10"/>
      <c r="C10" s="11"/>
      <c r="D10" s="12"/>
    </row>
    <row r="11" spans="1:6" ht="8.25" customHeight="1">
      <c r="A11" s="5"/>
      <c r="B11" s="10"/>
      <c r="C11" s="11"/>
      <c r="D11" s="12"/>
    </row>
    <row r="12" spans="1:6" ht="15.75">
      <c r="A12" s="13" t="s">
        <v>11</v>
      </c>
      <c r="B12" s="14">
        <v>0</v>
      </c>
      <c r="C12" s="15">
        <v>390</v>
      </c>
      <c r="D12" s="16">
        <f>SUM(B12:C12)</f>
        <v>390</v>
      </c>
      <c r="E12" s="5"/>
    </row>
    <row r="13" spans="1:6" ht="11.1" customHeight="1">
      <c r="B13" s="17"/>
      <c r="C13" s="18"/>
      <c r="D13" s="19"/>
      <c r="E13" s="5"/>
    </row>
    <row r="14" spans="1:6" ht="14.25" customHeight="1">
      <c r="A14" s="20" t="s">
        <v>12</v>
      </c>
      <c r="B14" s="21">
        <v>0</v>
      </c>
      <c r="C14" s="22">
        <f>SUM(C15:C18)</f>
        <v>438</v>
      </c>
      <c r="D14" s="23">
        <f>SUM(B14:C14)</f>
        <v>438</v>
      </c>
    </row>
    <row r="15" spans="1:6">
      <c r="A15" s="24" t="s">
        <v>13</v>
      </c>
      <c r="B15" s="25">
        <v>0</v>
      </c>
      <c r="C15" s="26">
        <f>D92</f>
        <v>75</v>
      </c>
      <c r="D15" s="27">
        <f>B15+C15</f>
        <v>75</v>
      </c>
    </row>
    <row r="16" spans="1:6">
      <c r="A16" s="24" t="s">
        <v>14</v>
      </c>
      <c r="B16" s="25">
        <v>0</v>
      </c>
      <c r="C16" s="26">
        <f>D93</f>
        <v>350</v>
      </c>
      <c r="D16" s="27">
        <f>B16+C16</f>
        <v>350</v>
      </c>
    </row>
    <row r="17" spans="1:6">
      <c r="A17" s="24" t="s">
        <v>15</v>
      </c>
      <c r="B17" s="25">
        <v>0</v>
      </c>
      <c r="C17" s="26">
        <v>0</v>
      </c>
      <c r="D17" s="27">
        <f>B17+C17</f>
        <v>0</v>
      </c>
    </row>
    <row r="18" spans="1:6">
      <c r="A18" s="28" t="s">
        <v>16</v>
      </c>
      <c r="B18" s="29">
        <v>0</v>
      </c>
      <c r="C18" s="30">
        <f>D101</f>
        <v>13</v>
      </c>
      <c r="D18" s="31">
        <f>B18+C18</f>
        <v>13</v>
      </c>
    </row>
    <row r="19" spans="1:6" ht="9" customHeight="1">
      <c r="B19" s="17"/>
      <c r="C19" s="32"/>
      <c r="D19" s="33"/>
    </row>
    <row r="20" spans="1:6" ht="15.75">
      <c r="A20" s="13" t="s">
        <v>17</v>
      </c>
      <c r="B20" s="14">
        <v>0</v>
      </c>
      <c r="C20" s="15">
        <f>D110</f>
        <v>990</v>
      </c>
      <c r="D20" s="16">
        <f>SUM(B20:C20)</f>
        <v>990</v>
      </c>
    </row>
    <row r="21" spans="1:6" ht="14.25" customHeight="1">
      <c r="B21" s="17"/>
      <c r="C21" s="32"/>
      <c r="D21" s="33"/>
    </row>
    <row r="22" spans="1:6" ht="15.75">
      <c r="A22" s="13" t="s">
        <v>18</v>
      </c>
      <c r="B22" s="14">
        <v>0</v>
      </c>
      <c r="C22" s="15">
        <v>133</v>
      </c>
      <c r="D22" s="16">
        <f>SUM(B22:C22)</f>
        <v>133</v>
      </c>
    </row>
    <row r="23" spans="1:6" ht="15.75">
      <c r="A23" s="34"/>
      <c r="B23" s="35"/>
      <c r="C23" s="36"/>
      <c r="D23" s="36"/>
    </row>
    <row r="24" spans="1:6" ht="15.75">
      <c r="A24" s="13" t="s">
        <v>19</v>
      </c>
      <c r="B24" s="15">
        <v>4330</v>
      </c>
      <c r="C24" s="15">
        <v>27</v>
      </c>
      <c r="D24" s="16">
        <f>B24+C24</f>
        <v>4357</v>
      </c>
    </row>
    <row r="25" spans="1:6" ht="14.25" customHeight="1">
      <c r="A25" s="34"/>
      <c r="B25" s="35"/>
      <c r="C25" s="36"/>
      <c r="D25" s="36"/>
    </row>
    <row r="26" spans="1:6" ht="15.75">
      <c r="A26" s="20" t="s">
        <v>20</v>
      </c>
      <c r="B26" s="22">
        <f>SUM(B27:B34)</f>
        <v>35</v>
      </c>
      <c r="C26" s="22">
        <f>SUM(C27:C34)</f>
        <v>613</v>
      </c>
      <c r="D26" s="23">
        <f>SUM(B26:C26)</f>
        <v>648</v>
      </c>
    </row>
    <row r="27" spans="1:6">
      <c r="A27" s="24" t="s">
        <v>21</v>
      </c>
      <c r="B27" s="26">
        <v>0</v>
      </c>
      <c r="C27" s="26">
        <f>D88</f>
        <v>198</v>
      </c>
      <c r="D27" s="27">
        <f t="shared" ref="D27:D32" si="0">B27+C27</f>
        <v>198</v>
      </c>
    </row>
    <row r="28" spans="1:6">
      <c r="A28" s="24" t="s">
        <v>22</v>
      </c>
      <c r="B28" s="26">
        <v>0</v>
      </c>
      <c r="C28" s="26">
        <v>8</v>
      </c>
      <c r="D28" s="27">
        <f t="shared" si="0"/>
        <v>8</v>
      </c>
    </row>
    <row r="29" spans="1:6">
      <c r="A29" s="24" t="s">
        <v>23</v>
      </c>
      <c r="B29" s="26">
        <v>0</v>
      </c>
      <c r="C29" s="26">
        <v>1</v>
      </c>
      <c r="D29" s="27">
        <f t="shared" si="0"/>
        <v>1</v>
      </c>
      <c r="E29" s="5"/>
      <c r="F29" s="5"/>
    </row>
    <row r="30" spans="1:6">
      <c r="A30" s="24" t="s">
        <v>24</v>
      </c>
      <c r="B30" s="26">
        <v>0</v>
      </c>
      <c r="C30" s="26">
        <f>D122</f>
        <v>200</v>
      </c>
      <c r="D30" s="27">
        <f t="shared" si="0"/>
        <v>200</v>
      </c>
      <c r="E30" s="5"/>
      <c r="F30" s="5"/>
    </row>
    <row r="31" spans="1:6">
      <c r="A31" s="24" t="s">
        <v>25</v>
      </c>
      <c r="B31" s="26">
        <v>0</v>
      </c>
      <c r="C31" s="26">
        <f>D151</f>
        <v>166</v>
      </c>
      <c r="D31" s="27">
        <f t="shared" si="0"/>
        <v>166</v>
      </c>
      <c r="E31" s="5"/>
      <c r="F31" s="5"/>
    </row>
    <row r="32" spans="1:6">
      <c r="A32" s="37" t="s">
        <v>20</v>
      </c>
      <c r="B32" s="26">
        <v>0</v>
      </c>
      <c r="C32" s="38">
        <f>D127+D133+D140</f>
        <v>40</v>
      </c>
      <c r="D32" s="27">
        <f t="shared" si="0"/>
        <v>40</v>
      </c>
    </row>
    <row r="33" spans="1:4">
      <c r="A33" s="37" t="s">
        <v>26</v>
      </c>
      <c r="B33" s="26">
        <v>0</v>
      </c>
      <c r="C33" s="38">
        <f>C48</f>
        <v>0</v>
      </c>
      <c r="D33" s="27">
        <f>C33</f>
        <v>0</v>
      </c>
    </row>
    <row r="34" spans="1:4">
      <c r="A34" s="28" t="s">
        <v>27</v>
      </c>
      <c r="B34" s="30">
        <v>35</v>
      </c>
      <c r="C34" s="30">
        <v>0</v>
      </c>
      <c r="D34" s="31">
        <f>B34+C34</f>
        <v>35</v>
      </c>
    </row>
    <row r="35" spans="1:4" ht="9.75" customHeight="1">
      <c r="B35" s="17"/>
      <c r="C35" s="32"/>
      <c r="D35" s="39"/>
    </row>
    <row r="36" spans="1:4" ht="18">
      <c r="A36" s="40" t="s">
        <v>28</v>
      </c>
      <c r="B36" s="41">
        <f>B51</f>
        <v>4365</v>
      </c>
      <c r="C36" s="41">
        <f>C39+C41+C45+C51</f>
        <v>2591</v>
      </c>
      <c r="D36" s="41">
        <f>D39+D41+D51+D45</f>
        <v>6956</v>
      </c>
    </row>
    <row r="37" spans="1:4">
      <c r="A37" s="5" t="s">
        <v>10</v>
      </c>
      <c r="B37" s="42"/>
      <c r="C37" s="43"/>
      <c r="D37" s="42"/>
    </row>
    <row r="38" spans="1:4" ht="9.75" customHeight="1">
      <c r="B38" s="39"/>
      <c r="C38" s="32"/>
      <c r="D38" s="39"/>
    </row>
    <row r="39" spans="1:4" ht="15.75">
      <c r="A39" s="13" t="s">
        <v>29</v>
      </c>
      <c r="B39" s="44">
        <v>0</v>
      </c>
      <c r="C39" s="15">
        <v>390</v>
      </c>
      <c r="D39" s="16">
        <f>SUM(B39:C39)</f>
        <v>390</v>
      </c>
    </row>
    <row r="40" spans="1:4" ht="11.85" customHeight="1">
      <c r="B40" s="39"/>
      <c r="C40" s="18"/>
      <c r="D40" s="45"/>
    </row>
    <row r="41" spans="1:4" ht="15.75">
      <c r="A41" s="20" t="s">
        <v>30</v>
      </c>
      <c r="B41" s="46">
        <f>SUM(B42:B43)</f>
        <v>0</v>
      </c>
      <c r="C41" s="22">
        <f>C42+C43</f>
        <v>220</v>
      </c>
      <c r="D41" s="23">
        <f>SUM(B41:C41)</f>
        <v>220</v>
      </c>
    </row>
    <row r="42" spans="1:4">
      <c r="A42" s="24" t="s">
        <v>31</v>
      </c>
      <c r="B42" s="47">
        <v>0</v>
      </c>
      <c r="C42" s="26">
        <v>220</v>
      </c>
      <c r="D42" s="27">
        <f>B42+C42</f>
        <v>220</v>
      </c>
    </row>
    <row r="43" spans="1:4">
      <c r="A43" s="28" t="s">
        <v>24</v>
      </c>
      <c r="B43" s="48">
        <v>0</v>
      </c>
      <c r="C43" s="30">
        <v>0</v>
      </c>
      <c r="D43" s="31">
        <f>B43+C43</f>
        <v>0</v>
      </c>
    </row>
    <row r="44" spans="1:4" ht="14.25" customHeight="1">
      <c r="A44" s="49"/>
      <c r="B44" s="33"/>
      <c r="C44" s="47"/>
      <c r="D44" s="33"/>
    </row>
    <row r="45" spans="1:4" ht="15.75">
      <c r="A45" s="20" t="s">
        <v>32</v>
      </c>
      <c r="B45" s="46">
        <f>SUM(B46:B49)</f>
        <v>0</v>
      </c>
      <c r="C45" s="22">
        <f>SUM(C46:C49)</f>
        <v>40</v>
      </c>
      <c r="D45" s="23">
        <f>SUM(B45:C45)</f>
        <v>40</v>
      </c>
    </row>
    <row r="46" spans="1:4">
      <c r="A46" s="24" t="s">
        <v>33</v>
      </c>
      <c r="B46" s="47">
        <v>0</v>
      </c>
      <c r="C46" s="26">
        <f>D62</f>
        <v>20</v>
      </c>
      <c r="D46" s="27">
        <f>B46+C46</f>
        <v>20</v>
      </c>
    </row>
    <row r="47" spans="1:4" ht="14.25" customHeight="1">
      <c r="A47" s="24" t="s">
        <v>34</v>
      </c>
      <c r="B47" s="47">
        <v>0</v>
      </c>
      <c r="C47" s="26">
        <f>D63</f>
        <v>20</v>
      </c>
      <c r="D47" s="27">
        <f>B47+C47</f>
        <v>20</v>
      </c>
    </row>
    <row r="48" spans="1:4" ht="14.25" customHeight="1">
      <c r="A48" s="24" t="s">
        <v>35</v>
      </c>
      <c r="B48" s="47">
        <v>0</v>
      </c>
      <c r="C48" s="26">
        <v>0</v>
      </c>
      <c r="D48" s="27">
        <f>C48</f>
        <v>0</v>
      </c>
    </row>
    <row r="49" spans="1:5" ht="14.25" customHeight="1">
      <c r="A49" s="28" t="s">
        <v>36</v>
      </c>
      <c r="B49" s="48">
        <v>0</v>
      </c>
      <c r="C49" s="30">
        <v>0</v>
      </c>
      <c r="D49" s="31">
        <f>B49+C49</f>
        <v>0</v>
      </c>
    </row>
    <row r="50" spans="1:5" ht="14.25" customHeight="1">
      <c r="A50" s="50"/>
      <c r="B50" s="39"/>
      <c r="C50" s="32"/>
      <c r="D50" s="33"/>
    </row>
    <row r="51" spans="1:5" ht="15" customHeight="1">
      <c r="A51" s="20" t="s">
        <v>37</v>
      </c>
      <c r="B51" s="22">
        <f>SUM(B52:B55)</f>
        <v>4365</v>
      </c>
      <c r="C51" s="22">
        <f>SUM(C53:C55)</f>
        <v>1941</v>
      </c>
      <c r="D51" s="23">
        <f>SUM(B51:C51)</f>
        <v>6306</v>
      </c>
    </row>
    <row r="52" spans="1:5" ht="15" customHeight="1">
      <c r="A52" s="24" t="s">
        <v>38</v>
      </c>
      <c r="B52" s="45">
        <v>4365</v>
      </c>
      <c r="C52" s="45">
        <v>0</v>
      </c>
      <c r="D52" s="51">
        <f>SUM(B52:C52)</f>
        <v>4365</v>
      </c>
    </row>
    <row r="53" spans="1:5" ht="15.75">
      <c r="A53" s="24" t="s">
        <v>39</v>
      </c>
      <c r="B53" s="26">
        <v>0</v>
      </c>
      <c r="C53" s="26">
        <v>1808</v>
      </c>
      <c r="D53" s="51">
        <f>SUM(B53:C53)</f>
        <v>1808</v>
      </c>
    </row>
    <row r="54" spans="1:5" ht="15.75">
      <c r="A54" s="24" t="s">
        <v>40</v>
      </c>
      <c r="B54" s="26">
        <v>0</v>
      </c>
      <c r="C54" s="26">
        <v>133</v>
      </c>
      <c r="D54" s="51">
        <f>SUM(B54:C54)</f>
        <v>133</v>
      </c>
    </row>
    <row r="55" spans="1:5">
      <c r="A55" s="28"/>
      <c r="B55" s="52"/>
      <c r="C55" s="30"/>
      <c r="D55" s="53"/>
    </row>
    <row r="56" spans="1:5">
      <c r="A56" s="5"/>
      <c r="B56" s="42"/>
      <c r="C56" s="43"/>
      <c r="D56" s="33"/>
    </row>
    <row r="57" spans="1:5" ht="15.75">
      <c r="A57" s="54" t="s">
        <v>41</v>
      </c>
      <c r="B57" s="55">
        <f>B9-B52</f>
        <v>0</v>
      </c>
      <c r="C57" s="55">
        <f>C36-C9</f>
        <v>0</v>
      </c>
      <c r="D57" s="55">
        <f>B57+C57</f>
        <v>0</v>
      </c>
    </row>
    <row r="58" spans="1:5">
      <c r="B58" s="56"/>
      <c r="C58" s="56"/>
      <c r="D58" s="56"/>
    </row>
    <row r="59" spans="1:5" ht="44.25" customHeight="1">
      <c r="A59" s="5"/>
      <c r="B59" s="57"/>
      <c r="C59" s="57"/>
      <c r="D59" s="57"/>
      <c r="E59" s="5"/>
    </row>
    <row r="60" spans="1:5">
      <c r="A60" s="58" t="s">
        <v>3</v>
      </c>
      <c r="B60" s="56"/>
      <c r="C60" s="56"/>
      <c r="D60" s="56"/>
    </row>
    <row r="61" spans="1:5" ht="31.5" customHeight="1">
      <c r="A61" s="59" t="s">
        <v>42</v>
      </c>
      <c r="B61" s="60" t="s">
        <v>43</v>
      </c>
      <c r="C61" s="61" t="s">
        <v>44</v>
      </c>
      <c r="D61" s="62" t="s">
        <v>45</v>
      </c>
      <c r="E61" s="63" t="s">
        <v>46</v>
      </c>
    </row>
    <row r="62" spans="1:5">
      <c r="A62" s="64" t="s">
        <v>47</v>
      </c>
      <c r="B62" s="65">
        <v>78</v>
      </c>
      <c r="C62" s="65">
        <v>0</v>
      </c>
      <c r="D62" s="66">
        <v>20</v>
      </c>
      <c r="E62" s="67">
        <f>B62+C62-D62</f>
        <v>58</v>
      </c>
    </row>
    <row r="63" spans="1:5">
      <c r="A63" s="68" t="s">
        <v>48</v>
      </c>
      <c r="B63" s="69">
        <v>148</v>
      </c>
      <c r="C63" s="69">
        <v>0</v>
      </c>
      <c r="D63" s="25">
        <v>20</v>
      </c>
      <c r="E63" s="70">
        <f>B63+C63-D63</f>
        <v>128</v>
      </c>
    </row>
    <row r="64" spans="1:5">
      <c r="A64" s="71" t="s">
        <v>36</v>
      </c>
      <c r="B64" s="72">
        <v>0</v>
      </c>
      <c r="C64" s="72">
        <v>0</v>
      </c>
      <c r="D64" s="73">
        <v>0</v>
      </c>
      <c r="E64" s="74">
        <f>B64+C64-D64</f>
        <v>0</v>
      </c>
    </row>
    <row r="65" spans="1:5" ht="15.75">
      <c r="B65" s="49"/>
      <c r="C65" s="49"/>
      <c r="D65" s="49"/>
      <c r="E65" s="34"/>
    </row>
    <row r="66" spans="1:5">
      <c r="A66" s="5"/>
      <c r="B66" s="49"/>
      <c r="C66" s="49"/>
      <c r="D66" s="49"/>
      <c r="E66" s="49"/>
    </row>
    <row r="67" spans="1:5">
      <c r="A67" s="75"/>
      <c r="B67" s="49"/>
      <c r="C67" s="49"/>
      <c r="D67" s="49"/>
      <c r="E67" s="49"/>
    </row>
    <row r="75" spans="1:5" ht="15" customHeight="1">
      <c r="A75" s="58" t="s">
        <v>49</v>
      </c>
    </row>
    <row r="76" spans="1:5" ht="12.6" customHeight="1">
      <c r="D76" s="76" t="s">
        <v>50</v>
      </c>
    </row>
    <row r="77" spans="1:5" ht="12.6" customHeight="1">
      <c r="A77" s="77" t="s">
        <v>51</v>
      </c>
      <c r="B77" s="78"/>
      <c r="C77" s="78"/>
      <c r="D77" s="78"/>
    </row>
    <row r="78" spans="1:5" ht="12.6" customHeight="1">
      <c r="A78" s="78"/>
      <c r="B78" s="78"/>
      <c r="C78" s="78"/>
      <c r="D78" s="78"/>
    </row>
    <row r="79" spans="1:5" ht="12.6" customHeight="1">
      <c r="A79" s="78" t="s">
        <v>52</v>
      </c>
      <c r="B79" s="78"/>
      <c r="C79" s="78"/>
      <c r="D79" s="78">
        <v>30</v>
      </c>
    </row>
    <row r="80" spans="1:5" ht="12.6" customHeight="1">
      <c r="A80" s="78" t="s">
        <v>53</v>
      </c>
      <c r="B80" s="78"/>
      <c r="C80" s="78"/>
      <c r="D80" s="78">
        <v>45</v>
      </c>
    </row>
    <row r="81" spans="1:4" ht="12.6" customHeight="1">
      <c r="A81" s="78" t="s">
        <v>54</v>
      </c>
      <c r="B81" s="78"/>
      <c r="C81" s="78"/>
      <c r="D81" s="78">
        <v>80</v>
      </c>
    </row>
    <row r="82" spans="1:4" ht="12.6" customHeight="1">
      <c r="A82" s="78" t="s">
        <v>55</v>
      </c>
      <c r="B82" s="78"/>
      <c r="C82" s="77"/>
      <c r="D82" s="78">
        <v>20</v>
      </c>
    </row>
    <row r="83" spans="1:4" ht="12.6" customHeight="1">
      <c r="A83" s="75" t="s">
        <v>56</v>
      </c>
      <c r="D83">
        <v>10</v>
      </c>
    </row>
    <row r="84" spans="1:4" ht="12.6" customHeight="1">
      <c r="A84" s="75" t="s">
        <v>57</v>
      </c>
      <c r="D84">
        <v>5</v>
      </c>
    </row>
    <row r="85" spans="1:4" ht="12.6" customHeight="1">
      <c r="A85" s="75" t="s">
        <v>58</v>
      </c>
      <c r="D85">
        <v>2</v>
      </c>
    </row>
    <row r="86" spans="1:4" ht="12.6" customHeight="1">
      <c r="A86" s="75" t="s">
        <v>59</v>
      </c>
      <c r="D86">
        <v>6</v>
      </c>
    </row>
    <row r="87" spans="1:4" ht="12.6" customHeight="1">
      <c r="A87" s="75"/>
    </row>
    <row r="88" spans="1:4" ht="12.6" customHeight="1">
      <c r="A88" s="1" t="s">
        <v>60</v>
      </c>
      <c r="B88" s="1"/>
      <c r="C88" s="1"/>
      <c r="D88" s="1">
        <f>SUM(D79:D86)</f>
        <v>198</v>
      </c>
    </row>
    <row r="90" spans="1:4" ht="12.6" customHeight="1">
      <c r="A90" s="77" t="s">
        <v>61</v>
      </c>
      <c r="B90" s="78"/>
      <c r="C90" s="78"/>
      <c r="D90" s="78"/>
    </row>
    <row r="91" spans="1:4" ht="12.6" customHeight="1">
      <c r="A91" s="78"/>
      <c r="B91" s="78"/>
      <c r="C91" s="78"/>
      <c r="D91" s="78"/>
    </row>
    <row r="92" spans="1:4" ht="12.6" customHeight="1">
      <c r="A92" s="78" t="s">
        <v>62</v>
      </c>
      <c r="B92" s="78"/>
      <c r="C92" s="78"/>
      <c r="D92" s="78">
        <v>75</v>
      </c>
    </row>
    <row r="93" spans="1:4" ht="12.6" customHeight="1">
      <c r="A93" s="78" t="s">
        <v>14</v>
      </c>
      <c r="B93" s="78"/>
      <c r="C93" s="78"/>
      <c r="D93" s="78">
        <v>350</v>
      </c>
    </row>
    <row r="94" spans="1:4" ht="12.6" customHeight="1">
      <c r="A94" s="78"/>
      <c r="B94" s="78"/>
      <c r="C94" s="78"/>
      <c r="D94" s="78"/>
    </row>
    <row r="95" spans="1:4" ht="12.6" customHeight="1">
      <c r="A95" s="1" t="s">
        <v>63</v>
      </c>
      <c r="B95" s="1"/>
      <c r="C95" s="1"/>
      <c r="D95" s="1">
        <f>SUM(D92:D93)</f>
        <v>425</v>
      </c>
    </row>
    <row r="96" spans="1:4" ht="12.6" customHeight="1">
      <c r="A96" s="1"/>
      <c r="B96" s="1"/>
      <c r="C96" s="1"/>
      <c r="D96" s="1"/>
    </row>
    <row r="97" spans="1:4" ht="12.6" customHeight="1">
      <c r="A97" s="77" t="s">
        <v>64</v>
      </c>
      <c r="B97" s="78"/>
      <c r="C97" s="78"/>
      <c r="D97" s="78"/>
    </row>
    <row r="98" spans="1:4" ht="12.6" customHeight="1">
      <c r="A98" s="78"/>
      <c r="B98" s="78"/>
      <c r="C98" s="78"/>
      <c r="D98" s="78"/>
    </row>
    <row r="99" spans="1:4" ht="12.6" customHeight="1">
      <c r="A99" s="78" t="s">
        <v>65</v>
      </c>
      <c r="B99" s="78"/>
      <c r="C99" s="78"/>
      <c r="D99" s="78">
        <v>13</v>
      </c>
    </row>
    <row r="100" spans="1:4" ht="12.6" customHeight="1">
      <c r="A100" s="78"/>
      <c r="B100" s="78"/>
      <c r="C100" s="78"/>
      <c r="D100" s="78"/>
    </row>
    <row r="101" spans="1:4" ht="12.6" customHeight="1">
      <c r="A101" s="1" t="s">
        <v>66</v>
      </c>
      <c r="B101" s="1"/>
      <c r="C101" s="1"/>
      <c r="D101" s="1">
        <f>SUM(D99:D99)</f>
        <v>13</v>
      </c>
    </row>
    <row r="102" spans="1:4" ht="12.6" customHeight="1">
      <c r="A102" s="1"/>
      <c r="B102" s="1"/>
      <c r="C102" s="1"/>
      <c r="D102" s="1"/>
    </row>
    <row r="103" spans="1:4" ht="12.6" customHeight="1">
      <c r="A103" s="77" t="s">
        <v>67</v>
      </c>
      <c r="B103" s="78"/>
      <c r="C103" s="78"/>
      <c r="D103" s="78"/>
    </row>
    <row r="104" spans="1:4" ht="12.6" customHeight="1">
      <c r="A104" s="78"/>
      <c r="B104" s="78"/>
      <c r="C104" s="78"/>
      <c r="D104" s="78"/>
    </row>
    <row r="105" spans="1:4" ht="12.6" customHeight="1">
      <c r="A105" s="78" t="s">
        <v>68</v>
      </c>
      <c r="B105" s="78"/>
      <c r="C105" s="78"/>
      <c r="D105" s="78">
        <v>40</v>
      </c>
    </row>
    <row r="106" spans="1:4" ht="12.6" customHeight="1">
      <c r="A106" s="78" t="s">
        <v>69</v>
      </c>
      <c r="B106" s="78"/>
      <c r="C106" s="78"/>
      <c r="D106" s="78">
        <v>760</v>
      </c>
    </row>
    <row r="107" spans="1:4" ht="12.6" customHeight="1">
      <c r="A107" s="78" t="s">
        <v>70</v>
      </c>
      <c r="B107" s="78"/>
      <c r="C107" s="78"/>
      <c r="D107" s="78">
        <v>100</v>
      </c>
    </row>
    <row r="108" spans="1:4" ht="12.6" customHeight="1">
      <c r="A108" s="78" t="s">
        <v>71</v>
      </c>
      <c r="B108" s="78"/>
      <c r="C108" s="78"/>
      <c r="D108" s="78">
        <v>60</v>
      </c>
    </row>
    <row r="109" spans="1:4" ht="12.6" customHeight="1">
      <c r="A109" s="78" t="s">
        <v>72</v>
      </c>
      <c r="B109" s="78"/>
      <c r="C109" s="78"/>
      <c r="D109" s="78">
        <v>30</v>
      </c>
    </row>
    <row r="110" spans="1:4" ht="12.6" customHeight="1">
      <c r="A110" s="1" t="s">
        <v>73</v>
      </c>
      <c r="B110" s="1"/>
      <c r="C110" s="1"/>
      <c r="D110" s="1">
        <f>SUM(D105:D109)</f>
        <v>990</v>
      </c>
    </row>
    <row r="112" spans="1:4" ht="12.6" customHeight="1">
      <c r="A112" s="77" t="s">
        <v>74</v>
      </c>
      <c r="B112" s="78"/>
      <c r="C112" s="78"/>
      <c r="D112" s="78"/>
    </row>
    <row r="113" spans="1:4" ht="12.6" customHeight="1">
      <c r="A113" s="78" t="s">
        <v>75</v>
      </c>
      <c r="B113" s="78"/>
      <c r="C113" s="78"/>
      <c r="D113" s="78">
        <v>1</v>
      </c>
    </row>
    <row r="114" spans="1:4" ht="12.6" customHeight="1">
      <c r="A114" s="78" t="s">
        <v>76</v>
      </c>
      <c r="B114" s="78"/>
      <c r="C114" s="78"/>
      <c r="D114" s="78">
        <v>24</v>
      </c>
    </row>
    <row r="115" spans="1:4" ht="12.6" customHeight="1">
      <c r="A115" s="78" t="s">
        <v>77</v>
      </c>
      <c r="B115" s="78"/>
      <c r="C115" s="78"/>
      <c r="D115" s="78">
        <v>12</v>
      </c>
    </row>
    <row r="116" spans="1:4" ht="12.6" customHeight="1">
      <c r="A116" s="78" t="s">
        <v>78</v>
      </c>
      <c r="B116" s="78"/>
      <c r="C116" s="78"/>
      <c r="D116" s="78">
        <v>5</v>
      </c>
    </row>
    <row r="117" spans="1:4" ht="12.6" customHeight="1">
      <c r="A117" s="79" t="s">
        <v>79</v>
      </c>
      <c r="B117" s="78"/>
      <c r="C117" s="78"/>
      <c r="D117" s="78">
        <v>100</v>
      </c>
    </row>
    <row r="118" spans="1:4" ht="12.6" customHeight="1">
      <c r="A118" s="79" t="s">
        <v>80</v>
      </c>
      <c r="B118" s="78"/>
      <c r="C118" s="78"/>
      <c r="D118" s="78">
        <v>8</v>
      </c>
    </row>
    <row r="119" spans="1:4" ht="12.6" customHeight="1">
      <c r="A119" s="78" t="s">
        <v>81</v>
      </c>
      <c r="B119" s="78"/>
      <c r="C119" s="77"/>
      <c r="D119" s="78">
        <v>20</v>
      </c>
    </row>
    <row r="120" spans="1:4" ht="12.6" customHeight="1">
      <c r="A120" s="78" t="s">
        <v>24</v>
      </c>
      <c r="B120" s="78"/>
      <c r="C120" s="77"/>
      <c r="D120" s="78">
        <v>20</v>
      </c>
    </row>
    <row r="121" spans="1:4" ht="12.6" customHeight="1">
      <c r="A121" s="78" t="s">
        <v>82</v>
      </c>
      <c r="B121" s="78"/>
      <c r="C121" s="77"/>
      <c r="D121" s="78">
        <v>10</v>
      </c>
    </row>
    <row r="122" spans="1:4" ht="12.6" customHeight="1">
      <c r="A122" s="1" t="s">
        <v>83</v>
      </c>
      <c r="B122" s="1"/>
      <c r="C122" s="1"/>
      <c r="D122" s="1">
        <f>SUM(D113:D121)</f>
        <v>200</v>
      </c>
    </row>
    <row r="124" spans="1:4" ht="12.6" customHeight="1">
      <c r="A124" s="77" t="s">
        <v>84</v>
      </c>
      <c r="B124" s="78"/>
      <c r="C124" s="78"/>
      <c r="D124" s="78"/>
    </row>
    <row r="125" spans="1:4" ht="12.6" customHeight="1">
      <c r="A125" s="78"/>
      <c r="B125" s="78"/>
      <c r="C125" s="78"/>
      <c r="D125" s="78"/>
    </row>
    <row r="126" spans="1:4" ht="12.6" customHeight="1">
      <c r="A126" s="78" t="s">
        <v>85</v>
      </c>
      <c r="B126" s="78"/>
      <c r="C126" s="78"/>
      <c r="D126" s="78">
        <v>16</v>
      </c>
    </row>
    <row r="127" spans="1:4" ht="12.6" customHeight="1">
      <c r="A127" s="1" t="s">
        <v>86</v>
      </c>
      <c r="B127" s="1"/>
      <c r="C127" s="1"/>
      <c r="D127" s="1">
        <f>SUM(D126:D126)</f>
        <v>16</v>
      </c>
    </row>
    <row r="129" spans="1:4" ht="12.6" customHeight="1">
      <c r="A129" s="77" t="s">
        <v>87</v>
      </c>
      <c r="B129" s="78"/>
      <c r="C129" s="78"/>
      <c r="D129" s="78"/>
    </row>
    <row r="130" spans="1:4" ht="12.6" customHeight="1">
      <c r="A130" s="78"/>
      <c r="B130" s="78"/>
      <c r="C130" s="78"/>
      <c r="D130" s="78"/>
    </row>
    <row r="131" spans="1:4" ht="12.6" customHeight="1">
      <c r="A131" s="78" t="s">
        <v>88</v>
      </c>
      <c r="B131" s="78"/>
      <c r="C131" s="78"/>
      <c r="D131" s="78">
        <v>4</v>
      </c>
    </row>
    <row r="132" spans="1:4" ht="12.6" customHeight="1">
      <c r="A132" s="78"/>
      <c r="B132" s="78"/>
      <c r="C132" s="78"/>
      <c r="D132" s="78"/>
    </row>
    <row r="133" spans="1:4" ht="12.6" customHeight="1">
      <c r="A133" s="1" t="s">
        <v>89</v>
      </c>
      <c r="B133" s="1"/>
      <c r="C133" s="1"/>
      <c r="D133" s="1">
        <f>SUM(D131:D131)</f>
        <v>4</v>
      </c>
    </row>
    <row r="136" spans="1:4" ht="12.6" customHeight="1">
      <c r="A136" s="77" t="s">
        <v>90</v>
      </c>
      <c r="B136" s="78"/>
      <c r="C136" s="78"/>
      <c r="D136" s="78"/>
    </row>
    <row r="137" spans="1:4" ht="12.6" customHeight="1">
      <c r="A137" s="78" t="s">
        <v>91</v>
      </c>
      <c r="B137" s="78"/>
      <c r="C137" s="78"/>
      <c r="D137" s="78">
        <v>20</v>
      </c>
    </row>
    <row r="138" spans="1:4" ht="12.6" customHeight="1">
      <c r="A138" s="78"/>
      <c r="B138" s="78"/>
      <c r="C138" s="78"/>
      <c r="D138" s="78"/>
    </row>
    <row r="139" spans="1:4" ht="12.6" customHeight="1">
      <c r="A139" s="78"/>
      <c r="B139" s="78"/>
      <c r="C139" s="78"/>
      <c r="D139" s="78"/>
    </row>
    <row r="140" spans="1:4" ht="12.6" customHeight="1">
      <c r="A140" s="1" t="s">
        <v>92</v>
      </c>
      <c r="B140" s="1"/>
      <c r="C140" s="1"/>
      <c r="D140" s="1">
        <f>SUM(D137:D138)</f>
        <v>20</v>
      </c>
    </row>
    <row r="141" spans="1:4" ht="12.6" customHeight="1">
      <c r="A141" s="1"/>
      <c r="B141" s="1"/>
      <c r="C141" s="1"/>
      <c r="D141" s="1"/>
    </row>
    <row r="142" spans="1:4" ht="12.6" customHeight="1">
      <c r="A142" s="77" t="s">
        <v>93</v>
      </c>
      <c r="B142" s="78"/>
      <c r="C142" s="78"/>
      <c r="D142" s="78"/>
    </row>
    <row r="143" spans="1:4" ht="12.6" customHeight="1">
      <c r="A143" s="78"/>
      <c r="B143" s="78"/>
      <c r="C143" s="78"/>
      <c r="D143" s="78"/>
    </row>
    <row r="144" spans="1:4" ht="12.6" customHeight="1">
      <c r="A144" s="78" t="s">
        <v>94</v>
      </c>
      <c r="B144" s="78"/>
      <c r="C144" s="78"/>
      <c r="D144" s="78">
        <v>15</v>
      </c>
    </row>
    <row r="145" spans="1:4" ht="12.6" customHeight="1">
      <c r="A145" s="79" t="s">
        <v>95</v>
      </c>
      <c r="B145" s="78"/>
      <c r="C145" s="78"/>
      <c r="D145" s="78">
        <v>78</v>
      </c>
    </row>
    <row r="146" spans="1:4" ht="12.6" customHeight="1">
      <c r="A146" s="79" t="s">
        <v>96</v>
      </c>
      <c r="B146" s="78"/>
      <c r="C146" s="78"/>
      <c r="D146" s="78">
        <v>20</v>
      </c>
    </row>
    <row r="147" spans="1:4" ht="12.6" customHeight="1">
      <c r="A147" s="80" t="s">
        <v>97</v>
      </c>
      <c r="B147" s="78"/>
      <c r="C147" s="78"/>
      <c r="D147" s="78">
        <v>35</v>
      </c>
    </row>
    <row r="148" spans="1:4" ht="12.6" customHeight="1">
      <c r="A148" s="80" t="s">
        <v>98</v>
      </c>
      <c r="B148" s="78"/>
      <c r="C148" s="78"/>
      <c r="D148" s="78">
        <v>18</v>
      </c>
    </row>
    <row r="149" spans="1:4" ht="12.6" customHeight="1">
      <c r="A149" s="80"/>
      <c r="B149" s="78"/>
      <c r="C149" s="78"/>
      <c r="D149" s="78"/>
    </row>
    <row r="150" spans="1:4" ht="12.6" customHeight="1">
      <c r="A150" s="80"/>
      <c r="B150" s="78"/>
      <c r="C150" s="78"/>
      <c r="D150" s="78"/>
    </row>
    <row r="151" spans="1:4" ht="12.6" customHeight="1">
      <c r="A151" s="1" t="s">
        <v>99</v>
      </c>
      <c r="B151" s="1"/>
      <c r="C151" s="1"/>
      <c r="D151" s="1">
        <f>D144+D145+D146+D147+D148+D149+D150</f>
        <v>166</v>
      </c>
    </row>
    <row r="155" spans="1:4" ht="12.6" customHeight="1">
      <c r="A155" t="s">
        <v>100</v>
      </c>
      <c r="C155" t="s">
        <v>101</v>
      </c>
    </row>
    <row r="156" spans="1:4" ht="12.6" customHeight="1">
      <c r="C156" t="s">
        <v>102</v>
      </c>
    </row>
    <row r="157" spans="1:4" ht="18" customHeight="1"/>
  </sheetData>
  <pageMargins left="1.3388888888888899" right="0.74791666666666701" top="0.98402777777777795" bottom="0.98402777777777795" header="0.51180555555555496" footer="0.51180555555555496"/>
  <pageSetup paperSize="9" scale="68" firstPageNumber="0" fitToWidth="0" fitToHeight="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6"/>
  <sheetViews>
    <sheetView tabSelected="1" zoomScaleNormal="100" workbookViewId="0">
      <selection activeCell="A14" sqref="A14"/>
    </sheetView>
  </sheetViews>
  <sheetFormatPr defaultRowHeight="12.75"/>
  <cols>
    <col min="1" max="1" width="56"/>
    <col min="2" max="2" width="40.7109375"/>
    <col min="3" max="1025" width="8.7109375"/>
  </cols>
  <sheetData>
    <row r="1" spans="1:3" ht="39" customHeight="1">
      <c r="A1" s="92" t="s">
        <v>103</v>
      </c>
      <c r="B1" s="92"/>
      <c r="C1" s="81"/>
    </row>
    <row r="2" spans="1:3" ht="33" customHeight="1">
      <c r="A2" s="82" t="s">
        <v>104</v>
      </c>
      <c r="B2" s="83" t="s">
        <v>105</v>
      </c>
      <c r="C2" s="84"/>
    </row>
    <row r="3" spans="1:3" ht="17.100000000000001" customHeight="1">
      <c r="A3" t="s">
        <v>111</v>
      </c>
      <c r="B3" s="85"/>
      <c r="C3" s="86"/>
    </row>
    <row r="4" spans="1:3" ht="17.100000000000001" customHeight="1">
      <c r="A4" t="s">
        <v>112</v>
      </c>
      <c r="B4" s="85"/>
      <c r="C4" s="86"/>
    </row>
    <row r="5" spans="1:3" ht="17.100000000000001" customHeight="1">
      <c r="A5" t="s">
        <v>113</v>
      </c>
      <c r="B5" s="85"/>
    </row>
    <row r="6" spans="1:3" ht="17.100000000000001" customHeight="1">
      <c r="B6" s="85"/>
    </row>
    <row r="8" spans="1:3" ht="17.100000000000001" customHeight="1">
      <c r="A8" s="93"/>
      <c r="B8" s="93"/>
      <c r="C8" s="87"/>
    </row>
    <row r="9" spans="1:3" ht="17.100000000000001" customHeight="1">
      <c r="A9" s="94" t="s">
        <v>106</v>
      </c>
      <c r="B9" s="94"/>
      <c r="C9" s="88"/>
    </row>
    <row r="10" spans="1:3" ht="29.25" customHeight="1">
      <c r="A10" s="89" t="s">
        <v>107</v>
      </c>
      <c r="B10" s="88"/>
      <c r="C10" s="88"/>
    </row>
    <row r="11" spans="1:3" ht="0.75" customHeight="1">
      <c r="A11" s="95"/>
      <c r="B11" s="95"/>
      <c r="C11" s="90"/>
    </row>
    <row r="12" spans="1:3" ht="130.5" customHeight="1">
      <c r="A12" s="96"/>
      <c r="B12" s="96"/>
      <c r="C12" s="87"/>
    </row>
    <row r="13" spans="1:3" ht="17.100000000000001" customHeight="1"/>
    <row r="14" spans="1:3" ht="17.100000000000001" customHeight="1">
      <c r="A14" t="s">
        <v>114</v>
      </c>
      <c r="B14" t="s">
        <v>108</v>
      </c>
    </row>
    <row r="15" spans="1:3" ht="17.100000000000001" customHeight="1">
      <c r="B15" s="91" t="s">
        <v>109</v>
      </c>
    </row>
    <row r="16" spans="1:3" ht="17.100000000000001" customHeight="1">
      <c r="B16" t="s">
        <v>110</v>
      </c>
    </row>
  </sheetData>
  <mergeCells count="5">
    <mergeCell ref="A1:B1"/>
    <mergeCell ref="A8:B8"/>
    <mergeCell ref="A9:B9"/>
    <mergeCell ref="A11:B11"/>
    <mergeCell ref="A12:B12"/>
  </mergeCells>
  <pageMargins left="0.196527777777778" right="0.19652777777777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MŠ Závodu míru</vt:lpstr>
      <vt:lpstr>Opravy budovy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Vedoucí</dc:creator>
  <cp:lastModifiedBy>Vedoucí</cp:lastModifiedBy>
  <cp:revision>10</cp:revision>
  <cp:lastPrinted>2019-09-19T08:55:37Z</cp:lastPrinted>
  <dcterms:created xsi:type="dcterms:W3CDTF">2016-09-30T10:20:15Z</dcterms:created>
  <dcterms:modified xsi:type="dcterms:W3CDTF">2019-09-20T09:06:22Z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